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 Gray\Downloads\"/>
    </mc:Choice>
  </mc:AlternateContent>
  <xr:revisionPtr revIDLastSave="0" documentId="13_ncr:1_{AD182D8D-728E-46BD-92C8-C63DC5B67B55}" xr6:coauthVersionLast="47" xr6:coauthVersionMax="47" xr10:uidLastSave="{00000000-0000-0000-0000-000000000000}"/>
  <bookViews>
    <workbookView xWindow="-120" yWindow="-120" windowWidth="20730" windowHeight="11040" xr2:uid="{19E5DE86-B3D8-43DA-AF1C-7FF725E28C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34" i="1"/>
  <c r="B35" i="1" s="1"/>
  <c r="B6" i="1"/>
  <c r="B7" i="1"/>
  <c r="B38" i="1" l="1"/>
  <c r="B10" i="1"/>
  <c r="B37" i="1" s="1"/>
  <c r="B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Gray</author>
  </authors>
  <commentList>
    <comment ref="B6" authorId="0" shapeId="0" xr:uid="{32494CF2-7FAA-4BAA-8B13-B7C91EF20B9D}">
      <text>
        <r>
          <rPr>
            <b/>
            <sz val="9"/>
            <color indexed="81"/>
            <rFont val="Tahoma"/>
            <family val="2"/>
          </rPr>
          <t>If you receive SUSI in a lump sum, divide it by 9 (for a monthly income in an academic year).
Here, a maintenance grant of €6,270 has been used; contact SUSI to understand if and how much you are eligible for this year.</t>
        </r>
      </text>
    </comment>
    <comment ref="B7" authorId="0" shapeId="0" xr:uid="{1EF81626-5CA3-4D18-BB7F-EBDDAE25F916}">
      <text>
        <r>
          <rPr>
            <b/>
            <sz val="9"/>
            <color indexed="81"/>
            <rFont val="Tahoma"/>
            <family val="2"/>
          </rPr>
          <t>Again, divide by 9 if you receive a lump sum.
Here, a sample of €500 has been used (the maximum amount possible in the Student Support Fund).</t>
        </r>
      </text>
    </comment>
    <comment ref="B9" authorId="0" shapeId="0" xr:uid="{C3EC18CA-FCEE-4F18-9834-40A3AC3A9EEC}">
      <text>
        <r>
          <rPr>
            <b/>
            <sz val="9"/>
            <color indexed="81"/>
            <rFont val="Tahoma"/>
            <family val="2"/>
          </rPr>
          <t>Getting a loan (with a bank or credit union) may be more likely if you emphasise that your starting wage as a social worker will be a minimum of €43k.</t>
        </r>
      </text>
    </comment>
    <comment ref="B32" authorId="0" shapeId="0" xr:uid="{9CF841FC-1B11-4796-898A-B5F0C76DD154}">
      <text>
        <r>
          <rPr>
            <b/>
            <sz val="9"/>
            <color indexed="81"/>
            <rFont val="Tahoma"/>
            <family val="2"/>
          </rPr>
          <t>Check your own fees: see SISWeb or contact the Fees Office (ucd.ie/askus)</t>
        </r>
      </text>
    </comment>
  </commentList>
</comments>
</file>

<file path=xl/sharedStrings.xml><?xml version="1.0" encoding="utf-8"?>
<sst xmlns="http://schemas.openxmlformats.org/spreadsheetml/2006/main" count="40" uniqueCount="32">
  <si>
    <t>what I spend each month</t>
  </si>
  <si>
    <t>item</t>
  </si>
  <si>
    <t>amount</t>
  </si>
  <si>
    <t>utilities</t>
  </si>
  <si>
    <t>groceries</t>
  </si>
  <si>
    <t>mobile + broadband</t>
  </si>
  <si>
    <t>car costs (fuel, tax, insurance, etc)</t>
  </si>
  <si>
    <t>public transport (Leapcard etc)</t>
  </si>
  <si>
    <t>personal care (hygiene products, haircuts, etc)</t>
  </si>
  <si>
    <t>loans / credit cards</t>
  </si>
  <si>
    <t>childcare</t>
  </si>
  <si>
    <t>sports / hobbies / entertainment</t>
  </si>
  <si>
    <t>miscellaneous</t>
  </si>
  <si>
    <t>emergency "rainy day" fund</t>
  </si>
  <si>
    <t>total</t>
  </si>
  <si>
    <t>Income from employment</t>
  </si>
  <si>
    <t>Social Welfare payments</t>
  </si>
  <si>
    <t>Susi grant (maintenance)</t>
  </si>
  <si>
    <t>Parents / family support</t>
  </si>
  <si>
    <t>what I get each month</t>
  </si>
  <si>
    <t>What I need for this academic year</t>
  </si>
  <si>
    <t>Fees (minus Susi Grant / fee waiver)</t>
  </si>
  <si>
    <t>Student Centre Levy</t>
  </si>
  <si>
    <t>total per month</t>
  </si>
  <si>
    <t>← see note [hover/click on red mark]</t>
  </si>
  <si>
    <t>Scholarships, bursaries, funds</t>
  </si>
  <si>
    <t>Income per month</t>
  </si>
  <si>
    <t>Expenses per month</t>
  </si>
  <si>
    <r>
      <t>course costs</t>
    </r>
    <r>
      <rPr>
        <sz val="9"/>
        <color theme="1"/>
        <rFont val="Georgia"/>
        <family val="1"/>
      </rPr>
      <t xml:space="preserve"> (e.g. books, stationery, but not fees)</t>
    </r>
  </si>
  <si>
    <t>Other (e.g. loans, etc)</t>
  </si>
  <si>
    <t>rent / mortgage</t>
  </si>
  <si>
    <t>Difference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</si>
</sst>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[$€-83C]#,##0.00"/>
    <numFmt numFmtId="166" formatCode="_([$€-2]\ * #,##0.00_);_([$€-2]\ * \(#,##0.00\);_([$€-2]\ * &quot;-&quot;??_);_(@_)"/>
    <numFmt numFmtId="167" formatCode="&quot;€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Georgia"/>
      <family val="1"/>
    </font>
    <font>
      <sz val="11"/>
      <color theme="1"/>
      <name val="Georgia"/>
      <family val="1"/>
    </font>
    <font>
      <b/>
      <sz val="12"/>
      <color theme="3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9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3"/>
      <name val="Georgia"/>
      <family val="1"/>
    </font>
    <font>
      <b/>
      <sz val="11"/>
      <color theme="3" tint="-0.24994659260841701"/>
      <name val="Georgia"/>
      <family val="1"/>
    </font>
    <font>
      <b/>
      <sz val="14"/>
      <color theme="3" tint="-0.24994659260841701"/>
      <name val="Georgia"/>
      <family val="1"/>
    </font>
    <font>
      <i/>
      <sz val="9"/>
      <color theme="1"/>
      <name val="Georgia"/>
      <family val="1"/>
    </font>
    <font>
      <b/>
      <sz val="14"/>
      <name val="Georgia"/>
      <family val="1"/>
    </font>
    <font>
      <sz val="14"/>
      <color theme="1"/>
      <name val="Georgia"/>
      <family val="1"/>
    </font>
    <font>
      <b/>
      <sz val="14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515D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4" fillId="0" borderId="0" xfId="0" applyFont="1"/>
    <xf numFmtId="166" fontId="5" fillId="3" borderId="0" xfId="0" applyNumberFormat="1" applyFont="1" applyFill="1" applyAlignment="1">
      <alignment horizontal="left" vertical="center" indent="1"/>
    </xf>
    <xf numFmtId="166" fontId="5" fillId="3" borderId="0" xfId="0" applyNumberFormat="1" applyFont="1" applyFill="1" applyAlignment="1">
      <alignment horizontal="right" vertical="center" indent="1"/>
    </xf>
    <xf numFmtId="166" fontId="6" fillId="3" borderId="0" xfId="0" applyNumberFormat="1" applyFont="1" applyFill="1" applyAlignment="1">
      <alignment horizontal="left" vertical="center" indent="1"/>
    </xf>
    <xf numFmtId="167" fontId="6" fillId="3" borderId="0" xfId="0" applyNumberFormat="1" applyFont="1" applyFill="1" applyAlignment="1">
      <alignment horizontal="right" vertical="center" indent="1"/>
    </xf>
    <xf numFmtId="166" fontId="7" fillId="3" borderId="0" xfId="0" applyNumberFormat="1" applyFont="1" applyFill="1" applyAlignment="1">
      <alignment horizontal="left" vertical="center" indent="1"/>
    </xf>
    <xf numFmtId="167" fontId="7" fillId="3" borderId="0" xfId="0" applyNumberFormat="1" applyFont="1" applyFill="1" applyAlignment="1">
      <alignment horizontal="right" vertical="center" indent="1"/>
    </xf>
    <xf numFmtId="0" fontId="4" fillId="3" borderId="0" xfId="0" applyFont="1" applyFill="1"/>
    <xf numFmtId="167" fontId="4" fillId="3" borderId="0" xfId="0" applyNumberFormat="1" applyFont="1" applyFill="1" applyAlignment="1">
      <alignment horizontal="right" vertical="center" indent="1"/>
    </xf>
    <xf numFmtId="166" fontId="5" fillId="6" borderId="2" xfId="0" applyNumberFormat="1" applyFont="1" applyFill="1" applyBorder="1" applyAlignment="1">
      <alignment horizontal="left" vertical="center" indent="1"/>
    </xf>
    <xf numFmtId="166" fontId="5" fillId="6" borderId="2" xfId="0" applyNumberFormat="1" applyFont="1" applyFill="1" applyBorder="1" applyAlignment="1">
      <alignment horizontal="right" vertical="center" indent="1"/>
    </xf>
    <xf numFmtId="0" fontId="4" fillId="6" borderId="0" xfId="0" applyFont="1" applyFill="1" applyAlignment="1">
      <alignment horizontal="left" vertical="center" indent="1"/>
    </xf>
    <xf numFmtId="0" fontId="9" fillId="6" borderId="0" xfId="0" applyFont="1" applyFill="1" applyAlignment="1">
      <alignment horizontal="left" vertical="center" indent="1"/>
    </xf>
    <xf numFmtId="0" fontId="10" fillId="6" borderId="0" xfId="0" applyFont="1" applyFill="1" applyAlignment="1">
      <alignment horizontal="left" vertical="center" indent="1"/>
    </xf>
    <xf numFmtId="165" fontId="10" fillId="6" borderId="0" xfId="0" applyNumberFormat="1" applyFont="1" applyFill="1" applyAlignment="1">
      <alignment horizontal="right" vertical="center" indent="1"/>
    </xf>
    <xf numFmtId="0" fontId="11" fillId="5" borderId="0" xfId="1" applyFont="1" applyFill="1" applyBorder="1" applyAlignment="1">
      <alignment horizontal="left" indent="1"/>
    </xf>
    <xf numFmtId="0" fontId="12" fillId="5" borderId="0" xfId="1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vertical="center" indent="1"/>
    </xf>
    <xf numFmtId="164" fontId="5" fillId="2" borderId="3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left" vertical="center" indent="1"/>
    </xf>
    <xf numFmtId="165" fontId="4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165" fontId="9" fillId="2" borderId="0" xfId="0" applyNumberFormat="1" applyFont="1" applyFill="1" applyAlignment="1">
      <alignment horizontal="right" vertical="center" indent="1"/>
    </xf>
    <xf numFmtId="0" fontId="13" fillId="0" borderId="0" xfId="0" applyFont="1"/>
    <xf numFmtId="0" fontId="8" fillId="0" borderId="0" xfId="0" applyFont="1"/>
    <xf numFmtId="166" fontId="14" fillId="3" borderId="0" xfId="0" applyNumberFormat="1" applyFont="1" applyFill="1" applyAlignment="1">
      <alignment horizontal="left" vertical="center" indent="1"/>
    </xf>
    <xf numFmtId="167" fontId="15" fillId="0" borderId="0" xfId="0" applyNumberFormat="1" applyFont="1"/>
    <xf numFmtId="0" fontId="16" fillId="2" borderId="4" xfId="0" applyFont="1" applyFill="1" applyBorder="1" applyAlignment="1">
      <alignment horizontal="left" vertical="center" indent="1"/>
    </xf>
    <xf numFmtId="165" fontId="15" fillId="0" borderId="4" xfId="0" applyNumberFormat="1" applyFont="1" applyBorder="1"/>
    <xf numFmtId="0" fontId="15" fillId="0" borderId="0" xfId="0" applyFont="1"/>
    <xf numFmtId="167" fontId="4" fillId="6" borderId="0" xfId="0" applyNumberFormat="1" applyFont="1" applyFill="1" applyAlignment="1">
      <alignment horizontal="left" vertical="center" indent="1"/>
    </xf>
    <xf numFmtId="167" fontId="9" fillId="6" borderId="0" xfId="0" applyNumberFormat="1" applyFont="1" applyFill="1" applyAlignment="1">
      <alignment horizontal="left" vertical="center" indent="1"/>
    </xf>
    <xf numFmtId="0" fontId="3" fillId="7" borderId="1" xfId="1" applyFont="1" applyFill="1" applyAlignment="1">
      <alignment horizontal="left" indent="1"/>
    </xf>
    <xf numFmtId="0" fontId="3" fillId="4" borderId="1" xfId="1" applyFont="1" applyFill="1" applyAlignment="1">
      <alignment horizontal="left" indent="1"/>
    </xf>
  </cellXfs>
  <cellStyles count="2">
    <cellStyle name="Heading 3" xfId="1" builtinId="18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7" formatCode="&quot;€&quot;#,##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Georgia"/>
        <family val="1"/>
        <scheme val="none"/>
      </font>
      <numFmt numFmtId="167" formatCode="&quot;€&quot;#,##0.00"/>
      <fill>
        <patternFill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</dxf>
    <dxf>
      <numFmt numFmtId="166" formatCode="_([$€-2]\ * #,##0.00_);_([$€-2]\ * \(#,##0.00\);_([$€-2]\ * &quot;-&quot;??_);_(@_)"/>
      <fill>
        <patternFill patternType="solid">
          <fgColor indexed="64"/>
          <bgColor theme="9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Georgia"/>
        <family val="1"/>
        <scheme val="none"/>
      </font>
    </dxf>
    <dxf>
      <numFmt numFmtId="166" formatCode="_([$€-2]\ * #,##0.00_);_([$€-2]\ * \(#,##0.00\);_([$€-2]\ * &quot;-&quot;??_);_(@_)"/>
      <fill>
        <patternFill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name val="Georgia"/>
        <family val="1"/>
        <scheme val="none"/>
      </font>
      <numFmt numFmtId="166" formatCode="_([$€-2]\ * #,##0.00_);_([$€-2]\ * \(#,##0.00\);_([$€-2]\ * &quot;-&quot;??_);_(@_)"/>
      <fill>
        <patternFill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Georgia"/>
        <family val="1"/>
        <scheme val="none"/>
      </font>
      <numFmt numFmtId="166" formatCode="_([$€-2]\ * #,##0.00_);_([$€-2]\ * \(#,##0.00\);_([$€-2]\ * &quot;-&quot;??_);_(@_)"/>
      <fill>
        <patternFill>
          <fgColor indexed="64"/>
          <bgColor theme="9" tint="0.59999389629810485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1" defaultTableStyle="TableStyleMedium2" defaultPivotStyle="PivotStyleLight16">
    <tableStyle name="Money coming in" pivot="0" count="3" xr9:uid="{463664C5-EC2D-4043-A604-FA8842405838}">
      <tableStyleElement type="wholeTable" dxfId="11"/>
      <tableStyleElement type="headerRow" dxfId="10"/>
      <tableStyleElement type="totalRow" dxfId="9"/>
    </tableStyle>
  </tableStyles>
  <colors>
    <mruColors>
      <color rgb="FFFD51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D781E-A667-43D7-B3CB-7CBB3E9ED976}" name="MonthlyIncome2" displayName="MonthlyIncome2" ref="A3:B11" totalsRowShown="0" headerRowDxfId="8" dataDxfId="7" totalsRowDxfId="6">
  <tableColumns count="2">
    <tableColumn id="1" xr3:uid="{6D051B2D-027A-4314-B9A2-D6D052559E2A}" name="item" dataDxfId="5" totalsRowDxfId="4"/>
    <tableColumn id="2" xr3:uid="{9A2FC02C-5115-402B-AAEA-7554247B0830}" name="amount" dataDxfId="3" totalsRowDxfId="2"/>
  </tableColumns>
  <tableStyleInfo name="Money coming in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 and amou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6786-DBF9-4E24-9072-42D89C8E18E7}">
  <dimension ref="A1:C39"/>
  <sheetViews>
    <sheetView tabSelected="1" zoomScaleNormal="100" workbookViewId="0">
      <selection activeCell="C28" sqref="C28"/>
    </sheetView>
  </sheetViews>
  <sheetFormatPr defaultRowHeight="14.25" x14ac:dyDescent="0.2"/>
  <cols>
    <col min="1" max="1" width="44.140625" style="1" bestFit="1" customWidth="1"/>
    <col min="2" max="2" width="15.5703125" style="1" customWidth="1"/>
    <col min="3" max="3" width="32.140625" style="1" bestFit="1" customWidth="1"/>
    <col min="4" max="16384" width="9.140625" style="1"/>
  </cols>
  <sheetData>
    <row r="1" spans="1:3" ht="15" thickBot="1" x14ac:dyDescent="0.25">
      <c r="A1" s="34" t="s">
        <v>19</v>
      </c>
      <c r="B1" s="34"/>
    </row>
    <row r="2" spans="1:3" ht="15" thickBot="1" x14ac:dyDescent="0.25">
      <c r="A2" s="34"/>
      <c r="B2" s="34"/>
    </row>
    <row r="3" spans="1:3" ht="15" x14ac:dyDescent="0.2">
      <c r="A3" s="2" t="s">
        <v>1</v>
      </c>
      <c r="B3" s="3" t="s">
        <v>2</v>
      </c>
    </row>
    <row r="4" spans="1:3" x14ac:dyDescent="0.2">
      <c r="A4" s="4" t="s">
        <v>15</v>
      </c>
      <c r="B4" s="5">
        <v>0</v>
      </c>
    </row>
    <row r="5" spans="1:3" x14ac:dyDescent="0.2">
      <c r="A5" s="4" t="s">
        <v>16</v>
      </c>
      <c r="B5" s="5">
        <v>0</v>
      </c>
    </row>
    <row r="6" spans="1:3" x14ac:dyDescent="0.2">
      <c r="A6" s="4" t="s">
        <v>17</v>
      </c>
      <c r="B6" s="5">
        <f>6270/9</f>
        <v>696.66666666666663</v>
      </c>
      <c r="C6" s="24" t="s">
        <v>24</v>
      </c>
    </row>
    <row r="7" spans="1:3" x14ac:dyDescent="0.2">
      <c r="A7" s="4" t="s">
        <v>25</v>
      </c>
      <c r="B7" s="5">
        <f>500/9</f>
        <v>55.555555555555557</v>
      </c>
      <c r="C7" s="24" t="s">
        <v>24</v>
      </c>
    </row>
    <row r="8" spans="1:3" x14ac:dyDescent="0.2">
      <c r="A8" s="4" t="s">
        <v>18</v>
      </c>
      <c r="B8" s="5">
        <v>0</v>
      </c>
      <c r="C8" s="25"/>
    </row>
    <row r="9" spans="1:3" x14ac:dyDescent="0.2">
      <c r="A9" s="4" t="s">
        <v>29</v>
      </c>
      <c r="B9" s="5">
        <v>0</v>
      </c>
      <c r="C9" s="25"/>
    </row>
    <row r="10" spans="1:3" x14ac:dyDescent="0.2">
      <c r="A10" s="6" t="s">
        <v>23</v>
      </c>
      <c r="B10" s="7">
        <f>SUM(B4:B9)</f>
        <v>752.22222222222217</v>
      </c>
    </row>
    <row r="11" spans="1:3" x14ac:dyDescent="0.2">
      <c r="A11" s="8"/>
      <c r="B11" s="9"/>
    </row>
    <row r="12" spans="1:3" ht="15" thickBot="1" x14ac:dyDescent="0.25">
      <c r="A12" s="33" t="s">
        <v>0</v>
      </c>
      <c r="B12" s="33"/>
    </row>
    <row r="13" spans="1:3" ht="15" thickBot="1" x14ac:dyDescent="0.25">
      <c r="A13" s="33"/>
      <c r="B13" s="33"/>
    </row>
    <row r="14" spans="1:3" ht="15.75" thickBot="1" x14ac:dyDescent="0.25">
      <c r="A14" s="10" t="s">
        <v>1</v>
      </c>
      <c r="B14" s="11" t="s">
        <v>2</v>
      </c>
    </row>
    <row r="15" spans="1:3" x14ac:dyDescent="0.2">
      <c r="A15" s="12" t="s">
        <v>30</v>
      </c>
      <c r="B15" s="31">
        <v>0</v>
      </c>
    </row>
    <row r="16" spans="1:3" x14ac:dyDescent="0.2">
      <c r="A16" s="12" t="s">
        <v>3</v>
      </c>
      <c r="B16" s="31">
        <v>0</v>
      </c>
    </row>
    <row r="17" spans="1:3" x14ac:dyDescent="0.2">
      <c r="A17" s="12" t="s">
        <v>4</v>
      </c>
      <c r="B17" s="31">
        <v>0</v>
      </c>
    </row>
    <row r="18" spans="1:3" x14ac:dyDescent="0.2">
      <c r="A18" s="12" t="s">
        <v>5</v>
      </c>
      <c r="B18" s="31">
        <v>0</v>
      </c>
    </row>
    <row r="19" spans="1:3" x14ac:dyDescent="0.2">
      <c r="A19" s="12" t="s">
        <v>6</v>
      </c>
      <c r="B19" s="31">
        <v>0</v>
      </c>
    </row>
    <row r="20" spans="1:3" x14ac:dyDescent="0.2">
      <c r="A20" s="12" t="s">
        <v>7</v>
      </c>
      <c r="B20" s="31">
        <v>0</v>
      </c>
    </row>
    <row r="21" spans="1:3" x14ac:dyDescent="0.2">
      <c r="A21" s="12" t="s">
        <v>8</v>
      </c>
      <c r="B21" s="31">
        <v>0</v>
      </c>
    </row>
    <row r="22" spans="1:3" x14ac:dyDescent="0.2">
      <c r="A22" s="12" t="s">
        <v>9</v>
      </c>
      <c r="B22" s="31">
        <v>0</v>
      </c>
    </row>
    <row r="23" spans="1:3" x14ac:dyDescent="0.2">
      <c r="A23" s="12" t="s">
        <v>10</v>
      </c>
      <c r="B23" s="31">
        <v>0</v>
      </c>
    </row>
    <row r="24" spans="1:3" x14ac:dyDescent="0.2">
      <c r="A24" s="12" t="s">
        <v>11</v>
      </c>
      <c r="B24" s="31">
        <v>0</v>
      </c>
    </row>
    <row r="25" spans="1:3" x14ac:dyDescent="0.2">
      <c r="A25" s="12" t="s">
        <v>12</v>
      </c>
      <c r="B25" s="31">
        <v>0</v>
      </c>
    </row>
    <row r="26" spans="1:3" x14ac:dyDescent="0.2">
      <c r="A26" s="12" t="s">
        <v>28</v>
      </c>
      <c r="B26" s="31">
        <v>0</v>
      </c>
    </row>
    <row r="27" spans="1:3" x14ac:dyDescent="0.2">
      <c r="A27" s="12" t="s">
        <v>13</v>
      </c>
      <c r="B27" s="31">
        <v>0</v>
      </c>
    </row>
    <row r="28" spans="1:3" x14ac:dyDescent="0.2">
      <c r="A28" s="13" t="s">
        <v>23</v>
      </c>
      <c r="B28" s="32">
        <f>SUM(B15:B27)</f>
        <v>0</v>
      </c>
    </row>
    <row r="29" spans="1:3" x14ac:dyDescent="0.2">
      <c r="A29" s="14"/>
      <c r="B29" s="15"/>
    </row>
    <row r="30" spans="1:3" ht="18.75" thickBot="1" x14ac:dyDescent="0.3">
      <c r="A30" s="16" t="s">
        <v>20</v>
      </c>
      <c r="B30" s="17"/>
    </row>
    <row r="31" spans="1:3" ht="15.75" thickBot="1" x14ac:dyDescent="0.25">
      <c r="A31" s="18" t="s">
        <v>1</v>
      </c>
      <c r="B31" s="19" t="s">
        <v>2</v>
      </c>
    </row>
    <row r="32" spans="1:3" x14ac:dyDescent="0.2">
      <c r="A32" s="20" t="s">
        <v>21</v>
      </c>
      <c r="B32" s="21">
        <v>9750</v>
      </c>
      <c r="C32" s="24" t="s">
        <v>24</v>
      </c>
    </row>
    <row r="33" spans="1:2" x14ac:dyDescent="0.2">
      <c r="A33" s="20" t="s">
        <v>22</v>
      </c>
      <c r="B33" s="21">
        <v>254</v>
      </c>
    </row>
    <row r="34" spans="1:2" x14ac:dyDescent="0.2">
      <c r="A34" s="22" t="s">
        <v>14</v>
      </c>
      <c r="B34" s="23">
        <f>SUM(B32:B33)</f>
        <v>10004</v>
      </c>
    </row>
    <row r="35" spans="1:2" x14ac:dyDescent="0.2">
      <c r="A35" s="22" t="s">
        <v>23</v>
      </c>
      <c r="B35" s="23">
        <f>B34/9</f>
        <v>1111.5555555555557</v>
      </c>
    </row>
    <row r="37" spans="1:2" ht="18" x14ac:dyDescent="0.25">
      <c r="A37" s="26" t="s">
        <v>26</v>
      </c>
      <c r="B37" s="27">
        <f>B10</f>
        <v>752.22222222222217</v>
      </c>
    </row>
    <row r="38" spans="1:2" ht="18" x14ac:dyDescent="0.25">
      <c r="A38" s="28" t="s">
        <v>27</v>
      </c>
      <c r="B38" s="29">
        <f>B28+B35</f>
        <v>1111.5555555555557</v>
      </c>
    </row>
    <row r="39" spans="1:2" ht="18" x14ac:dyDescent="0.25">
      <c r="A39" s="30" t="s">
        <v>31</v>
      </c>
      <c r="B39" s="27">
        <f>B37-B38</f>
        <v>-359.33333333333348</v>
      </c>
    </row>
  </sheetData>
  <mergeCells count="2">
    <mergeCell ref="A12:B13"/>
    <mergeCell ref="A1:B2"/>
  </mergeCells>
  <conditionalFormatting sqref="B39">
    <cfRule type="cellIs" dxfId="1" priority="1" operator="lessThan">
      <formula>0</formula>
    </cfRule>
    <cfRule type="cellIs" dxfId="0" priority="2" operator="greaterThan">
      <formula>0</formula>
    </cfRule>
  </conditionalFormatting>
  <dataValidations disablePrompts="1" count="3">
    <dataValidation allowBlank="1" showInputMessage="1" showErrorMessage="1" prompt="Title of this worksheet is in this cell" sqref="A12 A1 A30" xr:uid="{CBC516FE-EF2E-4CE7-B6BD-B65865403231}"/>
    <dataValidation allowBlank="1" showInputMessage="1" showErrorMessage="1" prompt="Enter or modify items in this column under this heading" sqref="A3 A14 A31" xr:uid="{DA12F035-09BB-4719-A83E-03749005C867}"/>
    <dataValidation allowBlank="1" showInputMessage="1" showErrorMessage="1" prompt="Enter Amount in this column under this heading" sqref="B3 B14 B31" xr:uid="{EA56367E-D6D3-44F6-B7F6-28C6B02DA3B3}"/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Gray</dc:creator>
  <cp:lastModifiedBy>Simon Gray</cp:lastModifiedBy>
  <dcterms:created xsi:type="dcterms:W3CDTF">2022-09-06T10:54:56Z</dcterms:created>
  <dcterms:modified xsi:type="dcterms:W3CDTF">2022-09-06T17:09:20Z</dcterms:modified>
</cp:coreProperties>
</file>